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kku99\Desktop\"/>
    </mc:Choice>
  </mc:AlternateContent>
  <bookViews>
    <workbookView xWindow="120" yWindow="60" windowWidth="15255" windowHeight="8445"/>
  </bookViews>
  <sheets>
    <sheet name="คำนวณภาษี" sheetId="1" r:id="rId1"/>
  </sheets>
  <definedNames>
    <definedName name="_xlnm.Print_Area" localSheetId="0">คำนวณภาษี!$A$1:$G$29</definedName>
  </definedNames>
  <calcPr calcId="152511"/>
</workbook>
</file>

<file path=xl/calcChain.xml><?xml version="1.0" encoding="utf-8"?>
<calcChain xmlns="http://schemas.openxmlformats.org/spreadsheetml/2006/main">
  <c r="I28" i="1" l="1"/>
  <c r="F4" i="1" l="1"/>
  <c r="F16" i="1"/>
  <c r="F3" i="1"/>
  <c r="F5" i="1" l="1"/>
  <c r="F18" i="1" s="1"/>
  <c r="E25" i="1" l="1"/>
  <c r="E26" i="1"/>
  <c r="E22" i="1"/>
  <c r="E23" i="1"/>
  <c r="E24" i="1"/>
  <c r="F28" i="1" l="1"/>
</calcChain>
</file>

<file path=xl/sharedStrings.xml><?xml version="1.0" encoding="utf-8"?>
<sst xmlns="http://schemas.openxmlformats.org/spreadsheetml/2006/main" count="56" uniqueCount="43">
  <si>
    <t>1. เงินได้ในรอบปี</t>
  </si>
  <si>
    <t xml:space="preserve">    เหลือ เงินได้พึงประเมิน</t>
  </si>
  <si>
    <t>3. ค่าลดหย่อนต่างๆ</t>
  </si>
  <si>
    <t xml:space="preserve">    หักเงินบริจาค (ไม่เกิน 10% ของเงินคงเหลือ)</t>
  </si>
  <si>
    <t>รวมค่าลดหย่อน</t>
  </si>
  <si>
    <t>4 คงเหลือเงินได้เพื่อนำไปคำนวณภาษี</t>
  </si>
  <si>
    <t>รายได้สำหรับคำนวณภาษีสุทธิ</t>
  </si>
  <si>
    <t>อัตราภาษีร้อยละ</t>
  </si>
  <si>
    <t>จำนวนภาษีสะสม</t>
  </si>
  <si>
    <t>150,001 - 300,000</t>
  </si>
  <si>
    <t>0.00</t>
  </si>
  <si>
    <t xml:space="preserve">             0 - 150,000</t>
  </si>
  <si>
    <t>300,001 - 500,000</t>
  </si>
  <si>
    <t>500,001 - 750,000</t>
  </si>
  <si>
    <t>750,001 - 1,000,000</t>
  </si>
  <si>
    <t xml:space="preserve">    หักเบี้ยประกันชีวิต (กรมธรรม์ 10 ปีขึ้นไป ตามที่จ่ายจริง แต่ไม่เกิน 100,000 บาท)</t>
  </si>
  <si>
    <t>5. ภาษีที่คำนวณจากเงินได้สุทธิ</t>
  </si>
  <si>
    <t>บาท</t>
  </si>
  <si>
    <t>เงินได้เดือน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</si>
  <si>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</si>
  <si>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</si>
  <si>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</si>
  <si>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</si>
  <si>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</si>
  <si>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</si>
  <si>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</si>
  <si>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</si>
  <si>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</si>
  <si>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</si>
  <si>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</si>
  <si>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</si>
  <si>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ตัวอย่างการคำนวณภาษีเงินได้บุคคลธรรมดา</t>
  </si>
  <si>
    <t>เงินโบนัส</t>
  </si>
  <si>
    <t>เงินตกเบิก</t>
  </si>
  <si>
    <t xml:space="preserve">    ดอกเบี้ยเงินกู้ยืมเพื่อซื้อ เช่าซื้อ หรือสร้างอาคารที่อยู่อาศัย แต่ไม่เกิน 100,000 บาท</t>
  </si>
  <si>
    <t xml:space="preserve">    หักลดหย่อนบิดามารดา คนละ 30,000 บาท</t>
  </si>
  <si>
    <t xml:space="preserve">    ค่าซื้อหน่วยลงทุนในกองทุนรวมหุ้นระยะยาว ไม่เกินร้อยละ 15 ของเงินได้ แต่ไม่เกิน 500,000 บาท</t>
  </si>
  <si>
    <t>2. หัก เงินสะสมจ่ายเข้า กบข. / กสจ. / ประกันสังคม</t>
  </si>
  <si>
    <t>1,000,001 - 2,000,000</t>
  </si>
  <si>
    <t xml:space="preserve">    หักค่าใช้จ่ายส่วนตัว 50% แต่ไม่เกิน 100,000 บาท</t>
  </si>
  <si>
    <t xml:space="preserve">    หักลดหย่อนผู้มีเงินได้ 60,000 บาท</t>
  </si>
  <si>
    <t xml:space="preserve">    หักลดหย่อนบุตร (คนละ 30,000 บาท)</t>
  </si>
  <si>
    <t>คำนวณ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</si>
</sst>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87" fontId="0" fillId="2" borderId="0" xfId="1" applyFont="1" applyFill="1" applyAlignment="1">
      <alignment horizontal="right"/>
    </xf>
    <xf numFmtId="187" fontId="0" fillId="2" borderId="0" xfId="1" applyFont="1" applyFill="1"/>
    <xf numFmtId="0" fontId="0" fillId="2" borderId="1" xfId="0" applyFill="1" applyBorder="1" applyAlignment="1">
      <alignment horizontal="center"/>
    </xf>
    <xf numFmtId="187" fontId="0" fillId="2" borderId="1" xfId="1" quotePrefix="1" applyNumberFormat="1" applyFont="1" applyFill="1" applyBorder="1" applyAlignment="1">
      <alignment horizontal="right"/>
    </xf>
    <xf numFmtId="187" fontId="0" fillId="2" borderId="1" xfId="1" applyNumberFormat="1" applyFont="1" applyFill="1" applyBorder="1" applyAlignment="1">
      <alignment horizontal="right"/>
    </xf>
    <xf numFmtId="187" fontId="0" fillId="2" borderId="0" xfId="0" applyNumberFormat="1" applyFill="1"/>
    <xf numFmtId="0" fontId="0" fillId="2" borderId="0" xfId="0" applyFill="1" applyAlignment="1">
      <alignment horizontal="center"/>
    </xf>
    <xf numFmtId="187" fontId="0" fillId="2" borderId="0" xfId="0" applyNumberFormat="1" applyFill="1" applyAlignment="1">
      <alignment horizontal="center"/>
    </xf>
    <xf numFmtId="187" fontId="0" fillId="2" borderId="0" xfId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87" fontId="0" fillId="2" borderId="0" xfId="1" applyFont="1" applyFill="1" applyBorder="1" applyAlignment="1">
      <alignment horizontal="right"/>
    </xf>
    <xf numFmtId="187" fontId="0" fillId="2" borderId="0" xfId="1" applyNumberFormat="1" applyFont="1" applyFill="1" applyBorder="1" applyAlignment="1">
      <alignment horizontal="right"/>
    </xf>
    <xf numFmtId="187" fontId="0" fillId="2" borderId="1" xfId="1" applyFont="1" applyFill="1" applyBorder="1" applyProtection="1">
      <protection locked="0"/>
    </xf>
    <xf numFmtId="187" fontId="0" fillId="2" borderId="2" xfId="1" applyFont="1" applyFill="1" applyBorder="1" applyProtection="1">
      <protection locked="0"/>
    </xf>
    <xf numFmtId="0" fontId="2" fillId="2" borderId="0" xfId="0" applyFont="1" applyFill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90" zoomScaleNormal="90" workbookViewId="0">
      <selection sqref="A1:F1"/>
    </sheetView>
  </sheetViews>
  <sheetFormatPr defaultColWidth="9.125" defaultRowHeight="17.100000000000001" customHeight="1" x14ac:dyDescent="0.2"/>
  <cols>
    <col min="1" max="1" width="3.75" style="1" customWidth="1"/>
    <col min="2" max="2" width="20.125" style="1" customWidth="1"/>
    <col min="3" max="3" width="27.875" style="1" customWidth="1"/>
    <col min="4" max="4" width="17.125" style="1" customWidth="1"/>
    <col min="5" max="5" width="27.875" style="1" customWidth="1"/>
    <col min="6" max="6" width="15.25" style="3" customWidth="1"/>
    <col min="7" max="7" width="8.625" style="8" customWidth="1"/>
    <col min="8" max="8" width="11.875" style="1" customWidth="1"/>
    <col min="9" max="9" width="14.375" style="3" customWidth="1"/>
    <col min="10" max="16384" width="9.125" style="1"/>
  </cols>
  <sheetData>
    <row r="1" spans="1:9" ht="27" customHeight="1" x14ac:dyDescent="0.25">
      <c r="A1" s="17" t="s">
        <v>31</v>
      </c>
      <c r="B1" s="17"/>
      <c r="C1" s="17"/>
      <c r="D1" s="17"/>
      <c r="E1" s="17"/>
      <c r="F1" s="17"/>
    </row>
    <row r="2" spans="1:9" ht="17.100000000000001" customHeight="1" x14ac:dyDescent="0.2">
      <c r="E2" s="11"/>
      <c r="F2" s="10"/>
      <c r="G2" s="12"/>
      <c r="H2" s="1" t="s">
        <v>18</v>
      </c>
    </row>
    <row r="3" spans="1:9" ht="17.100000000000001" customHeight="1" x14ac:dyDescent="0.2">
      <c r="B3" s="1" t="s">
        <v>0</v>
      </c>
      <c r="E3" s="11"/>
      <c r="F3" s="10">
        <f>SUM(I3:I17)</f>
        <v>360000</v>
      </c>
      <c r="G3" s="12" t="s">
        <v>17</v>
      </c>
      <c r="H3" s="1" t="s">
        <v>19</v>
      </c>
      <c r="I3" s="15">
        <v>30000</v>
      </c>
    </row>
    <row r="4" spans="1:9" ht="17.100000000000001" customHeight="1" x14ac:dyDescent="0.2">
      <c r="B4" s="1" t="s">
        <v>37</v>
      </c>
      <c r="E4" s="11"/>
      <c r="F4" s="15">
        <f>750*12</f>
        <v>9000</v>
      </c>
      <c r="G4" s="12" t="s">
        <v>17</v>
      </c>
      <c r="H4" s="1" t="s">
        <v>20</v>
      </c>
      <c r="I4" s="15">
        <v>30000</v>
      </c>
    </row>
    <row r="5" spans="1:9" ht="17.100000000000001" customHeight="1" x14ac:dyDescent="0.2">
      <c r="B5" s="1" t="s">
        <v>1</v>
      </c>
      <c r="E5" s="11"/>
      <c r="F5" s="13">
        <f>IF(F3-F4=0,"0.00",F3-F4)</f>
        <v>351000</v>
      </c>
      <c r="G5" s="12" t="s">
        <v>17</v>
      </c>
      <c r="H5" s="1" t="s">
        <v>21</v>
      </c>
      <c r="I5" s="15">
        <v>30000</v>
      </c>
    </row>
    <row r="6" spans="1:9" ht="17.100000000000001" customHeight="1" x14ac:dyDescent="0.2">
      <c r="H6" s="1" t="s">
        <v>22</v>
      </c>
      <c r="I6" s="15">
        <v>30000</v>
      </c>
    </row>
    <row r="7" spans="1:9" ht="17.100000000000001" customHeight="1" x14ac:dyDescent="0.2">
      <c r="B7" s="1" t="s">
        <v>2</v>
      </c>
      <c r="H7" s="1" t="s">
        <v>23</v>
      </c>
      <c r="I7" s="15">
        <v>30000</v>
      </c>
    </row>
    <row r="8" spans="1:9" ht="17.100000000000001" customHeight="1" x14ac:dyDescent="0.2">
      <c r="B8" s="1" t="s">
        <v>39</v>
      </c>
      <c r="F8" s="15">
        <v>100000</v>
      </c>
      <c r="G8" s="8" t="s">
        <v>17</v>
      </c>
      <c r="H8" s="1" t="s">
        <v>24</v>
      </c>
      <c r="I8" s="15">
        <v>30000</v>
      </c>
    </row>
    <row r="9" spans="1:9" ht="17.100000000000001" customHeight="1" x14ac:dyDescent="0.2">
      <c r="B9" s="1" t="s">
        <v>40</v>
      </c>
      <c r="F9" s="15">
        <v>60000</v>
      </c>
      <c r="G9" s="8" t="s">
        <v>17</v>
      </c>
      <c r="H9" s="1" t="s">
        <v>25</v>
      </c>
      <c r="I9" s="15">
        <v>30000</v>
      </c>
    </row>
    <row r="10" spans="1:9" ht="17.100000000000001" customHeight="1" x14ac:dyDescent="0.2">
      <c r="B10" s="1" t="s">
        <v>41</v>
      </c>
      <c r="F10" s="15"/>
      <c r="G10" s="8" t="s">
        <v>17</v>
      </c>
      <c r="H10" s="1" t="s">
        <v>26</v>
      </c>
      <c r="I10" s="15">
        <v>30000</v>
      </c>
    </row>
    <row r="11" spans="1:9" ht="17.100000000000001" customHeight="1" x14ac:dyDescent="0.2">
      <c r="B11" s="1" t="s">
        <v>35</v>
      </c>
      <c r="F11" s="15"/>
      <c r="G11" s="8" t="s">
        <v>17</v>
      </c>
      <c r="H11" s="1" t="s">
        <v>27</v>
      </c>
      <c r="I11" s="15">
        <v>30000</v>
      </c>
    </row>
    <row r="12" spans="1:9" ht="17.100000000000001" customHeight="1" x14ac:dyDescent="0.2">
      <c r="B12" s="1" t="s">
        <v>34</v>
      </c>
      <c r="F12" s="15"/>
      <c r="G12" s="8" t="s">
        <v>17</v>
      </c>
      <c r="H12" s="1" t="s">
        <v>28</v>
      </c>
      <c r="I12" s="15">
        <v>30000</v>
      </c>
    </row>
    <row r="13" spans="1:9" ht="17.100000000000001" customHeight="1" x14ac:dyDescent="0.2">
      <c r="B13" s="1" t="s">
        <v>36</v>
      </c>
      <c r="F13" s="15"/>
      <c r="G13" s="8" t="s">
        <v>17</v>
      </c>
      <c r="H13" s="1" t="s">
        <v>29</v>
      </c>
      <c r="I13" s="15">
        <v>30000</v>
      </c>
    </row>
    <row r="14" spans="1:9" ht="17.100000000000001" customHeight="1" x14ac:dyDescent="0.2">
      <c r="B14" s="1" t="s">
        <v>15</v>
      </c>
      <c r="F14" s="15"/>
      <c r="G14" s="8" t="s">
        <v>17</v>
      </c>
      <c r="H14" s="1" t="s">
        <v>30</v>
      </c>
      <c r="I14" s="15">
        <v>30000</v>
      </c>
    </row>
    <row r="15" spans="1:9" ht="17.100000000000001" customHeight="1" x14ac:dyDescent="0.2">
      <c r="B15" s="1" t="s">
        <v>3</v>
      </c>
      <c r="F15" s="15">
        <v>0</v>
      </c>
      <c r="G15" s="8" t="s">
        <v>17</v>
      </c>
      <c r="I15" s="10"/>
    </row>
    <row r="16" spans="1:9" ht="17.100000000000001" customHeight="1" x14ac:dyDescent="0.2">
      <c r="B16" s="1" t="s">
        <v>4</v>
      </c>
      <c r="F16" s="2">
        <f>IF(SUM(F8:F15)=0,"0.00",SUM(F8:F15))</f>
        <v>160000</v>
      </c>
      <c r="G16" s="8" t="s">
        <v>17</v>
      </c>
      <c r="H16" s="1" t="s">
        <v>32</v>
      </c>
      <c r="I16" s="15"/>
    </row>
    <row r="17" spans="2:9" ht="17.100000000000001" customHeight="1" x14ac:dyDescent="0.2">
      <c r="H17" s="1" t="s">
        <v>33</v>
      </c>
      <c r="I17" s="15"/>
    </row>
    <row r="18" spans="2:9" ht="17.100000000000001" customHeight="1" x14ac:dyDescent="0.2">
      <c r="B18" s="1" t="s">
        <v>5</v>
      </c>
      <c r="F18" s="2">
        <f>IF(F5-F16=0,"0.00",F5-F16)</f>
        <v>191000</v>
      </c>
      <c r="G18" s="8" t="s">
        <v>17</v>
      </c>
    </row>
    <row r="20" spans="2:9" ht="17.100000000000001" customHeight="1" x14ac:dyDescent="0.2">
      <c r="C20" s="4" t="s">
        <v>6</v>
      </c>
      <c r="D20" s="4" t="s">
        <v>7</v>
      </c>
      <c r="E20" s="4" t="s">
        <v>8</v>
      </c>
    </row>
    <row r="21" spans="2:9" ht="17.100000000000001" customHeight="1" x14ac:dyDescent="0.2">
      <c r="C21" s="4" t="s">
        <v>11</v>
      </c>
      <c r="D21" s="4">
        <v>0</v>
      </c>
      <c r="E21" s="5" t="s">
        <v>10</v>
      </c>
    </row>
    <row r="22" spans="2:9" ht="17.100000000000001" customHeight="1" x14ac:dyDescent="0.2">
      <c r="C22" s="4" t="s">
        <v>9</v>
      </c>
      <c r="D22" s="4">
        <v>5</v>
      </c>
      <c r="E22" s="6">
        <f>IF(F18&gt;150000,IF(F18&lt;300001,(F18-150000)*D22%,7500),0)</f>
        <v>2050</v>
      </c>
      <c r="G22" s="9"/>
    </row>
    <row r="23" spans="2:9" ht="17.100000000000001" customHeight="1" x14ac:dyDescent="0.2">
      <c r="C23" s="4" t="s">
        <v>12</v>
      </c>
      <c r="D23" s="4">
        <v>10</v>
      </c>
      <c r="E23" s="6">
        <f>IF(F18&gt;300000,IF(F18&lt;500001,(F18-300000)*D23%,20000),0)</f>
        <v>0</v>
      </c>
      <c r="H23" s="7"/>
    </row>
    <row r="24" spans="2:9" ht="17.100000000000001" customHeight="1" x14ac:dyDescent="0.2">
      <c r="C24" s="4" t="s">
        <v>13</v>
      </c>
      <c r="D24" s="4">
        <v>15</v>
      </c>
      <c r="E24" s="6">
        <f>IF(F18&gt;500000,IF(F18&lt;750001,(F18-500000)*D24%,37500),0)</f>
        <v>0</v>
      </c>
    </row>
    <row r="25" spans="2:9" ht="17.100000000000001" customHeight="1" x14ac:dyDescent="0.2">
      <c r="C25" s="4" t="s">
        <v>14</v>
      </c>
      <c r="D25" s="4">
        <v>20</v>
      </c>
      <c r="E25" s="6">
        <f>IF(F18&gt;750000,IF(F18&lt;1000001,(F18-750000)*D25%,50000),0)</f>
        <v>0</v>
      </c>
    </row>
    <row r="26" spans="2:9" ht="17.100000000000001" customHeight="1" x14ac:dyDescent="0.2">
      <c r="C26" s="4" t="s">
        <v>38</v>
      </c>
      <c r="D26" s="4">
        <v>25</v>
      </c>
      <c r="E26" s="6">
        <f>IF(F18&gt;1000000,IF(F18&lt;2000001,(F18-1000000)*D26%,250000),0)</f>
        <v>0</v>
      </c>
    </row>
    <row r="27" spans="2:9" ht="13.5" customHeight="1" x14ac:dyDescent="0.2">
      <c r="C27" s="12"/>
      <c r="D27" s="12"/>
      <c r="E27" s="14"/>
    </row>
    <row r="28" spans="2:9" ht="17.100000000000001" customHeight="1" x14ac:dyDescent="0.2">
      <c r="B28" s="1" t="s">
        <v>16</v>
      </c>
      <c r="F28" s="3">
        <f>SUM(E21:E26)</f>
        <v>2050</v>
      </c>
      <c r="G28" s="8" t="s">
        <v>17</v>
      </c>
      <c r="H28" s="1" t="s">
        <v>42</v>
      </c>
      <c r="I28" s="16">
        <f>F28/12</f>
        <v>170.83333333333334</v>
      </c>
    </row>
  </sheetData>
  <sheetProtection algorithmName="SHA-512" hashValue="hWv9icj702q1/lWdhQ4ptiPzN8aVYtkGuvhonKR7NcYMcbF7isRkcXxa95P82t7eRvhDYxzh/7xdtO7iuqoptQ==" saltValue="S5yjyae0WLZcLpZ8NH6Qlw==" spinCount="100000" sheet="1" objects="1" scenarios="1"/>
  <mergeCells count="1">
    <mergeCell ref="A1:F1"/>
  </mergeCells>
  <pageMargins left="0.19" right="0.19" top="0.74803149606299213" bottom="0.74803149606299213" header="0.31496062992125984" footer="0.31496062992125984"/>
  <pageSetup paperSize="9" scale="80" orientation="portrait" r:id="rId1"/>
  <ignoredErrors>
    <ignoredError sqref="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คำนวณภาษี</vt:lpstr>
      <vt:lpstr>คำนวณภาษี!Print_Area</vt:lpstr>
    </vt:vector>
  </TitlesOfParts>
  <Company>KhonKaen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surasit_46040</dc:creator>
  <cp:lastModifiedBy>Windows User</cp:lastModifiedBy>
  <cp:lastPrinted>2015-07-27T09:16:25Z</cp:lastPrinted>
  <dcterms:created xsi:type="dcterms:W3CDTF">2015-07-27T07:02:35Z</dcterms:created>
  <dcterms:modified xsi:type="dcterms:W3CDTF">2019-11-08T09:07:57Z</dcterms:modified>
</cp:coreProperties>
</file>